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panasenko\Desktop\"/>
    </mc:Choice>
  </mc:AlternateContent>
  <bookViews>
    <workbookView xWindow="0" yWindow="0" windowWidth="19200" windowHeight="10995" tabRatio="663" activeTab="6"/>
  </bookViews>
  <sheets>
    <sheet name="Норматив" sheetId="1" r:id="rId1"/>
    <sheet name="Количество классов" sheetId="2" r:id="rId2"/>
    <sheet name="Уровень" sheetId="3" r:id="rId3"/>
    <sheet name="Выбор предмета" sheetId="4" r:id="rId4"/>
    <sheet name="Вид проекта" sheetId="5" r:id="rId5"/>
    <sheet name="Продукт " sheetId="6" r:id="rId6"/>
    <sheet name="Метапредметные  результаты" sheetId="8" r:id="rId7"/>
  </sheets>
  <definedNames>
    <definedName name="_xlnm._FilterDatabase" localSheetId="1" hidden="1">'Количество классов'!$A$3:$F$3</definedName>
    <definedName name="_xlnm.Print_Area" localSheetId="3">'Выбор предмета'!$A$1:$AU$4</definedName>
    <definedName name="_xlnm.Print_Area" localSheetId="6">'Метапредметные  результаты'!$B$1:$P$5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6" l="1"/>
  <c r="M4" i="6"/>
  <c r="K4" i="6"/>
  <c r="G4" i="6"/>
  <c r="AA3" i="4"/>
  <c r="Y3" i="4"/>
  <c r="U3" i="4"/>
  <c r="S3" i="4"/>
  <c r="Q3" i="4"/>
  <c r="O3" i="4"/>
  <c r="M3" i="4"/>
  <c r="I3" i="4"/>
  <c r="AG3" i="4"/>
  <c r="K4" i="3" l="1"/>
  <c r="M5" i="8" l="1"/>
  <c r="C4" i="6"/>
  <c r="C4" i="4"/>
  <c r="C4" i="5"/>
  <c r="O3" i="6" l="1"/>
  <c r="M3" i="6"/>
  <c r="K3" i="6"/>
  <c r="I3" i="6"/>
  <c r="I4" i="6" s="1"/>
  <c r="G3" i="6"/>
  <c r="E3" i="6"/>
  <c r="E4" i="6" s="1"/>
  <c r="O3" i="5"/>
  <c r="M3" i="5"/>
  <c r="K3" i="5"/>
  <c r="I3" i="5"/>
  <c r="G3" i="5"/>
  <c r="E3" i="5"/>
  <c r="G4" i="3"/>
  <c r="AS3" i="4"/>
  <c r="AQ3" i="4"/>
  <c r="AO3" i="4"/>
  <c r="AM3" i="4"/>
  <c r="AK3" i="4"/>
  <c r="AI3" i="4"/>
  <c r="AE3" i="4"/>
  <c r="AC3" i="4"/>
  <c r="W3" i="4"/>
  <c r="K3" i="4"/>
  <c r="G3" i="4"/>
  <c r="E3" i="4"/>
  <c r="O4" i="5" l="1"/>
  <c r="M4" i="5"/>
  <c r="K4" i="5"/>
  <c r="I4" i="5"/>
  <c r="G4" i="5"/>
  <c r="E4" i="5"/>
  <c r="AD4" i="4"/>
  <c r="AR4" i="4"/>
  <c r="AP4" i="4"/>
  <c r="AN4" i="4"/>
  <c r="AL4" i="4"/>
  <c r="AJ4" i="4"/>
  <c r="AH4" i="4"/>
  <c r="AF4" i="4"/>
  <c r="AB4" i="4"/>
  <c r="Z4" i="4"/>
  <c r="X4" i="4"/>
  <c r="V4" i="4"/>
  <c r="T4" i="4"/>
  <c r="R4" i="4"/>
  <c r="P4" i="4"/>
  <c r="N4" i="4"/>
  <c r="L4" i="4"/>
  <c r="J4" i="4"/>
  <c r="H4" i="4"/>
  <c r="F4" i="4"/>
  <c r="G4" i="4"/>
  <c r="I4" i="4"/>
  <c r="K4" i="4"/>
  <c r="M4" i="4"/>
  <c r="O4" i="4"/>
  <c r="Q4" i="4"/>
  <c r="S4" i="4"/>
  <c r="U4" i="4"/>
  <c r="W4" i="4"/>
  <c r="Y4" i="4"/>
  <c r="AA4" i="4"/>
  <c r="AC4" i="4"/>
  <c r="AE4" i="4"/>
  <c r="AG4" i="4"/>
  <c r="AI4" i="4"/>
  <c r="AK4" i="4"/>
  <c r="AM4" i="4"/>
  <c r="AO4" i="4"/>
  <c r="AQ4" i="4"/>
  <c r="AS4" i="4"/>
  <c r="E4" i="4"/>
  <c r="G5" i="3"/>
  <c r="E5" i="3"/>
  <c r="K5" i="3"/>
  <c r="I5" i="3"/>
  <c r="E5" i="8" l="1"/>
  <c r="F5" i="8"/>
  <c r="G5" i="8"/>
  <c r="H5" i="8"/>
  <c r="I5" i="8"/>
  <c r="J5" i="8"/>
  <c r="K5" i="8"/>
  <c r="L5" i="8"/>
  <c r="D5" i="8"/>
  <c r="G5" i="2" l="1"/>
  <c r="E5" i="2"/>
  <c r="F4" i="6" l="1"/>
  <c r="H4" i="6"/>
  <c r="J4" i="6"/>
  <c r="L4" i="6"/>
  <c r="N4" i="6"/>
  <c r="D4" i="6"/>
  <c r="F4" i="5"/>
  <c r="H4" i="5"/>
  <c r="J4" i="5"/>
  <c r="L4" i="5"/>
  <c r="N4" i="5"/>
  <c r="D4" i="5"/>
  <c r="D5" i="3"/>
  <c r="F5" i="3"/>
  <c r="H5" i="3"/>
  <c r="J5" i="3"/>
  <c r="C5" i="3"/>
  <c r="D5" i="2"/>
  <c r="F5" i="2"/>
  <c r="C5" i="2"/>
  <c r="D4" i="4"/>
  <c r="C5" i="4" l="1"/>
</calcChain>
</file>

<file path=xl/sharedStrings.xml><?xml version="1.0" encoding="utf-8"?>
<sst xmlns="http://schemas.openxmlformats.org/spreadsheetml/2006/main" count="161" uniqueCount="134">
  <si>
    <t>ОО</t>
  </si>
  <si>
    <t>Нормативно-правовое обеспечение</t>
  </si>
  <si>
    <t>Положение</t>
  </si>
  <si>
    <t>Приказы</t>
  </si>
  <si>
    <t>Количественный состав</t>
  </si>
  <si>
    <t>Уровень\отметка</t>
  </si>
  <si>
    <t>Возможные причины (+) (-) процесса и условий</t>
  </si>
  <si>
    <t>Проблемы  и пути их устранения</t>
  </si>
  <si>
    <t>Реализация проекта по учебным предметам</t>
  </si>
  <si>
    <t>Вид проекта</t>
  </si>
  <si>
    <t>№</t>
  </si>
  <si>
    <t>Сроки защиты</t>
  </si>
  <si>
    <r>
      <t>Малая используемость иллюстративного материала</t>
    </r>
    <r>
      <rPr>
        <sz val="11"/>
        <color theme="1"/>
        <rFont val="Times New Roman"/>
        <family val="1"/>
        <charset val="204"/>
      </rPr>
      <t xml:space="preserve"> – Активизация заданий, требующих наглядных средств, иллюстрирования </t>
    </r>
  </si>
  <si>
    <t xml:space="preserve"> </t>
  </si>
  <si>
    <t>Количество классов</t>
  </si>
  <si>
    <t xml:space="preserve">Итого </t>
  </si>
  <si>
    <t>Итого</t>
  </si>
  <si>
    <t xml:space="preserve"> Аналитическая справка о результатах региональной оценки уровня достижения метапредметных результатов выпускников основного общего образования общеобразовательных организаций</t>
  </si>
  <si>
    <t>МО</t>
  </si>
  <si>
    <t>Полное название ОО</t>
  </si>
  <si>
    <t>Метапредметные результаты (от 0 до 3 баллов)</t>
  </si>
  <si>
    <t>М1 (0-3 б)</t>
  </si>
  <si>
    <t>М2 (0-3)</t>
  </si>
  <si>
    <t>М3 (0-3)</t>
  </si>
  <si>
    <t>М4 (0-3)</t>
  </si>
  <si>
    <t>М5 (0-3)</t>
  </si>
  <si>
    <t>М6 (0-3)</t>
  </si>
  <si>
    <t>М7 (0-3)</t>
  </si>
  <si>
    <t>М8 (0-3)</t>
  </si>
  <si>
    <t>М9 (0-3)</t>
  </si>
  <si>
    <t>Ниже базового\"2" (чел)</t>
  </si>
  <si>
    <t>Базовый\ "3" (чел)</t>
  </si>
  <si>
    <t>Повышенный\ «4» (чел)</t>
  </si>
  <si>
    <t>Высокий\«5» (чел)</t>
  </si>
  <si>
    <t>Ниже базового\"2" (%)</t>
  </si>
  <si>
    <t>Базовый\ "3" (%)</t>
  </si>
  <si>
    <t>Повышенный\ «4» (%)</t>
  </si>
  <si>
    <t>Высокий\«5» (%)</t>
  </si>
  <si>
    <t>Русский язык, чел</t>
  </si>
  <si>
    <t>Литература, чел</t>
  </si>
  <si>
    <t>Иностранный язык,чел</t>
  </si>
  <si>
    <t>Математика,чел</t>
  </si>
  <si>
    <t>Информатика,чел</t>
  </si>
  <si>
    <t>История,чел</t>
  </si>
  <si>
    <t>Обществознание,чел</t>
  </si>
  <si>
    <t>Физика,чел</t>
  </si>
  <si>
    <t>Биология,чел</t>
  </si>
  <si>
    <t>География,чел</t>
  </si>
  <si>
    <t>Химия,чел</t>
  </si>
  <si>
    <t>Технология,чел</t>
  </si>
  <si>
    <t>Физическая культура,чел</t>
  </si>
  <si>
    <t>Искусство,чел</t>
  </si>
  <si>
    <t>Психология,чел</t>
  </si>
  <si>
    <t>Черчение,чел</t>
  </si>
  <si>
    <t xml:space="preserve">Другой (название предмета), чел </t>
  </si>
  <si>
    <t>Экология,чел</t>
  </si>
  <si>
    <t>Астрономия, чел</t>
  </si>
  <si>
    <t>Надпредметный, чел</t>
  </si>
  <si>
    <t>Практико-ориентированный, социальный, чел</t>
  </si>
  <si>
    <t>Исследовательский, чел</t>
  </si>
  <si>
    <t>Информационный, чел</t>
  </si>
  <si>
    <t>Творческий, чел</t>
  </si>
  <si>
    <t>Игровой или ролевой, чел</t>
  </si>
  <si>
    <t>Другое, чел</t>
  </si>
  <si>
    <t>Исследовательский, %</t>
  </si>
  <si>
    <t>Творческий,%</t>
  </si>
  <si>
    <t>Практико-ориентированный, социальный, %</t>
  </si>
  <si>
    <t>Игровой или ролевой,%</t>
  </si>
  <si>
    <t>Письменная работа (%)</t>
  </si>
  <si>
    <t>Творческая работа (%)</t>
  </si>
  <si>
    <t>Материализованный объект (%)</t>
  </si>
  <si>
    <t>Отчётные материалы по социальному проекту (%)</t>
  </si>
  <si>
    <t>ИКТ - продукт (%)</t>
  </si>
  <si>
    <t>Другое (%)</t>
  </si>
  <si>
    <t>Русский язык, %</t>
  </si>
  <si>
    <t>Литература, ч%</t>
  </si>
  <si>
    <t>Иностранный язык,%</t>
  </si>
  <si>
    <t>Математика,%</t>
  </si>
  <si>
    <t>Информатика,ч%</t>
  </si>
  <si>
    <t>Обществознание,%</t>
  </si>
  <si>
    <t>Физика,%</t>
  </si>
  <si>
    <t>Биология,ч%</t>
  </si>
  <si>
    <t>География,ч%</t>
  </si>
  <si>
    <t>Химия,%</t>
  </si>
  <si>
    <t>Технология,%</t>
  </si>
  <si>
    <t>Физическая культура,%</t>
  </si>
  <si>
    <t>Искусство,%</t>
  </si>
  <si>
    <t>Психология,%</t>
  </si>
  <si>
    <t>Черчение,%</t>
  </si>
  <si>
    <t>Экология,%</t>
  </si>
  <si>
    <t>Астрономия, %</t>
  </si>
  <si>
    <t>Другой (название предмета), %</t>
  </si>
  <si>
    <t>Надпредметный, %</t>
  </si>
  <si>
    <t>История, %</t>
  </si>
  <si>
    <t>Другое, %</t>
  </si>
  <si>
    <t>Информационный, %</t>
  </si>
  <si>
    <t>Письменная работа (чел)</t>
  </si>
  <si>
    <t>Творческая работа (чел)</t>
  </si>
  <si>
    <t>Материализованный объект (чел)</t>
  </si>
  <si>
    <t>Отчётные материалы по социальному проекту (чел)</t>
  </si>
  <si>
    <t>ИКТ - продукт (чел)</t>
  </si>
  <si>
    <t>Другое (чел)</t>
  </si>
  <si>
    <t>Вид предоставляемого результата (продукта) ИИП</t>
  </si>
  <si>
    <t>Межпредметный, чел</t>
  </si>
  <si>
    <t>Межпредметный, %</t>
  </si>
  <si>
    <t xml:space="preserve">Метапредметные результаты </t>
  </si>
  <si>
    <t>Количество  учащихся, защищающих ИИП с учетом учащихся с ОВЗ, чел</t>
  </si>
  <si>
    <t>Количество учащихся с ОВЗ, чел</t>
  </si>
  <si>
    <t>Количество учащихся, чел</t>
  </si>
  <si>
    <t>Всего учащихся/чел</t>
  </si>
  <si>
    <t xml:space="preserve">
Уровень сформированности метапредметных результатов</t>
  </si>
  <si>
    <t>Среднее значение по одному МР во всех ОО</t>
  </si>
  <si>
    <t>Среднее значение по всем МР в одной ОО</t>
  </si>
  <si>
    <t>М10 (0-3)</t>
  </si>
  <si>
    <t>М11 (0-3)</t>
  </si>
  <si>
    <t>М12 (0-3)</t>
  </si>
  <si>
    <t>Количество  9 классов</t>
  </si>
  <si>
    <t xml:space="preserve">Количество учащихся в 9 кл, чел </t>
  </si>
  <si>
    <t>Количество учащихся с ОВЗ, защищающих ИИП, чел</t>
  </si>
  <si>
    <t>МБОУ Гимназия № 25 г.Иркутска</t>
  </si>
  <si>
    <t>Положение о проектно-исследовательской деятельности обучающихся  в МБОУ Гимназия № 25 г. Иркутска</t>
  </si>
  <si>
    <t>Приказ от 15.10.2017 № 117 «О закреплении тем учебных проектов учащимся 9 классов»</t>
  </si>
  <si>
    <t xml:space="preserve">Приказ от 26.02.2018 № 31 «Об утверждении графика защиты индивидуальных проектов учащимися 9 классов гимназии». </t>
  </si>
  <si>
    <t>Приказ № 93/1 от 15.09.2016</t>
  </si>
  <si>
    <t>МБОУ Гимназия № 25 г. Иркутска</t>
  </si>
  <si>
    <t>МБОУ Гимназия № 25г. Иркутска</t>
  </si>
  <si>
    <t>Отсутствует низкий уровень, т.к. проектная деятельность учащихся встроена в образовательную деятельность. Невысокий процент высокого уровня объясняется недостаточной сформированностью навыков проектирования в части целеполагания.</t>
  </si>
  <si>
    <t>Разнообразить виды проектов и продуков проектной деятельности</t>
  </si>
  <si>
    <t>Преобладание интересов к выполнению межпредметных проектов</t>
  </si>
  <si>
    <t>Отсутствие проектов по филологии, математике. Активизация деятельности учитилей филологии и естественно-научных дисциплин.</t>
  </si>
  <si>
    <t>Особенности образовательного процесса направлены на доминирование исследователького и информационного направления</t>
  </si>
  <si>
    <t>Недостаточно внимания уделяется творческому и социальному направлению. Актуализиция познавательной активности на выполнение творческих и социальных проектов.</t>
  </si>
  <si>
    <t>Грамотная мотивация учащихся на воплощение своих интеллектуалых результатов в виде материального объекта.</t>
  </si>
  <si>
    <t>Недостаточное представление творческих продуктов и отчетных материалов по социальным проектам. Инициировать выполнение проектов, результатами которых являются творческие продукты и ИКТ-продукты, отчетные материалы.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</si>
</sst>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3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11" applyNumberFormat="0" applyFill="0" applyAlignment="0" applyProtection="0"/>
  </cellStyleXfs>
  <cellXfs count="100">
    <xf numFmtId="0" fontId="0" fillId="0" borderId="0" xfId="0"/>
    <xf numFmtId="0" fontId="1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4" fillId="0" borderId="0" xfId="0" applyFont="1"/>
    <xf numFmtId="0" fontId="5" fillId="0" borderId="2" xfId="0" applyFont="1" applyBorder="1"/>
    <xf numFmtId="0" fontId="5" fillId="0" borderId="0" xfId="0" applyFont="1"/>
    <xf numFmtId="0" fontId="2" fillId="0" borderId="3" xfId="0" applyFont="1" applyBorder="1"/>
    <xf numFmtId="0" fontId="2" fillId="0" borderId="4" xfId="0" applyFont="1" applyBorder="1"/>
    <xf numFmtId="0" fontId="5" fillId="0" borderId="2" xfId="0" applyFont="1" applyBorder="1" applyAlignment="1">
      <alignment wrapText="1"/>
    </xf>
    <xf numFmtId="0" fontId="0" fillId="0" borderId="0" xfId="0" applyBorder="1"/>
    <xf numFmtId="0" fontId="5" fillId="0" borderId="12" xfId="0" applyFont="1" applyBorder="1"/>
    <xf numFmtId="0" fontId="2" fillId="0" borderId="6" xfId="0" applyFont="1" applyBorder="1"/>
    <xf numFmtId="0" fontId="2" fillId="0" borderId="7" xfId="0" applyFont="1" applyBorder="1"/>
    <xf numFmtId="0" fontId="5" fillId="0" borderId="13" xfId="0" applyFont="1" applyBorder="1"/>
    <xf numFmtId="0" fontId="5" fillId="0" borderId="14" xfId="0" applyFont="1" applyBorder="1"/>
    <xf numFmtId="0" fontId="0" fillId="0" borderId="16" xfId="0" applyBorder="1"/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7" fillId="0" borderId="0" xfId="0" applyFont="1"/>
    <xf numFmtId="0" fontId="5" fillId="0" borderId="2" xfId="0" applyFont="1" applyBorder="1" applyAlignment="1">
      <alignment vertical="top" wrapText="1"/>
    </xf>
    <xf numFmtId="0" fontId="5" fillId="0" borderId="13" xfId="0" applyFont="1" applyBorder="1" applyAlignment="1">
      <alignment vertical="top"/>
    </xf>
    <xf numFmtId="0" fontId="0" fillId="0" borderId="0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9" fillId="0" borderId="0" xfId="0" applyFont="1"/>
    <xf numFmtId="0" fontId="11" fillId="0" borderId="0" xfId="0" applyFont="1"/>
    <xf numFmtId="0" fontId="9" fillId="0" borderId="2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textRotation="90"/>
    </xf>
    <xf numFmtId="0" fontId="2" fillId="0" borderId="4" xfId="0" applyFont="1" applyBorder="1" applyAlignment="1">
      <alignment horizontal="center" textRotation="90" wrapText="1"/>
    </xf>
    <xf numFmtId="0" fontId="2" fillId="0" borderId="4" xfId="0" applyFont="1" applyBorder="1" applyAlignment="1">
      <alignment horizontal="center" wrapText="1"/>
    </xf>
    <xf numFmtId="0" fontId="11" fillId="0" borderId="2" xfId="0" applyFont="1" applyBorder="1"/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0" xfId="0" applyFont="1" applyAlignment="1">
      <alignment vertical="top"/>
    </xf>
    <xf numFmtId="1" fontId="5" fillId="0" borderId="2" xfId="0" applyNumberFormat="1" applyFont="1" applyBorder="1" applyAlignment="1">
      <alignment vertical="top"/>
    </xf>
    <xf numFmtId="1" fontId="5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3" fillId="0" borderId="0" xfId="0" applyFont="1"/>
    <xf numFmtId="0" fontId="14" fillId="0" borderId="0" xfId="0" applyFont="1"/>
    <xf numFmtId="0" fontId="3" fillId="0" borderId="8" xfId="0" applyFont="1" applyBorder="1" applyAlignment="1">
      <alignment wrapText="1"/>
    </xf>
    <xf numFmtId="0" fontId="3" fillId="0" borderId="2" xfId="0" applyFont="1" applyBorder="1" applyAlignment="1">
      <alignment wrapText="1"/>
    </xf>
    <xf numFmtId="1" fontId="3" fillId="0" borderId="2" xfId="0" applyNumberFormat="1" applyFont="1" applyBorder="1"/>
    <xf numFmtId="1" fontId="3" fillId="2" borderId="2" xfId="0" applyNumberFormat="1" applyFont="1" applyFill="1" applyBorder="1"/>
    <xf numFmtId="0" fontId="3" fillId="0" borderId="2" xfId="0" applyFont="1" applyBorder="1"/>
    <xf numFmtId="0" fontId="3" fillId="2" borderId="2" xfId="0" applyFont="1" applyFill="1" applyBorder="1" applyAlignment="1">
      <alignment wrapText="1"/>
    </xf>
    <xf numFmtId="0" fontId="3" fillId="0" borderId="0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/>
    <xf numFmtId="0" fontId="3" fillId="0" borderId="13" xfId="0" applyFont="1" applyBorder="1"/>
    <xf numFmtId="0" fontId="3" fillId="0" borderId="2" xfId="0" applyFont="1" applyBorder="1" applyAlignment="1">
      <alignment horizontal="left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18" xfId="0" applyFont="1" applyBorder="1" applyAlignment="1">
      <alignment wrapText="1"/>
    </xf>
    <xf numFmtId="14" fontId="5" fillId="0" borderId="17" xfId="0" applyNumberFormat="1" applyFont="1" applyBorder="1"/>
    <xf numFmtId="0" fontId="5" fillId="0" borderId="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0" fillId="0" borderId="2" xfId="0" applyBorder="1" applyAlignment="1">
      <alignment vertical="top"/>
    </xf>
    <xf numFmtId="0" fontId="0" fillId="0" borderId="2" xfId="0" applyNumberFormat="1" applyBorder="1"/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9" fillId="0" borderId="8" xfId="1" applyFont="1" applyBorder="1" applyAlignment="1">
      <alignment horizontal="center" wrapText="1"/>
    </xf>
    <xf numFmtId="0" fontId="9" fillId="0" borderId="10" xfId="1" applyFont="1" applyBorder="1" applyAlignment="1">
      <alignment horizontal="center" wrapText="1"/>
    </xf>
    <xf numFmtId="0" fontId="9" fillId="0" borderId="2" xfId="1" applyFont="1" applyBorder="1" applyAlignment="1">
      <alignment horizontal="center"/>
    </xf>
    <xf numFmtId="0" fontId="12" fillId="0" borderId="21" xfId="0" applyFont="1" applyBorder="1" applyAlignment="1">
      <alignment horizontal="center" wrapText="1"/>
    </xf>
  </cellXfs>
  <cellStyles count="2">
    <cellStyle name="Заголовок 2" xfId="1" builtinId="17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workbookViewId="0">
      <selection activeCell="C10" sqref="C10"/>
    </sheetView>
  </sheetViews>
  <sheetFormatPr defaultRowHeight="15" x14ac:dyDescent="0.25"/>
  <cols>
    <col min="1" max="1" width="3.7109375" customWidth="1"/>
    <col min="2" max="2" width="20.140625" customWidth="1"/>
    <col min="3" max="3" width="57.28515625" customWidth="1"/>
    <col min="4" max="4" width="42.7109375" customWidth="1"/>
    <col min="5" max="5" width="19.140625" customWidth="1"/>
  </cols>
  <sheetData>
    <row r="1" spans="1:5" s="8" customFormat="1" ht="21" thickBot="1" x14ac:dyDescent="0.35">
      <c r="B1" s="88" t="s">
        <v>1</v>
      </c>
      <c r="C1" s="88"/>
      <c r="D1" s="88"/>
      <c r="E1" s="88"/>
    </row>
    <row r="2" spans="1:5" s="8" customFormat="1" ht="15.75" x14ac:dyDescent="0.25">
      <c r="A2" s="13" t="s">
        <v>10</v>
      </c>
      <c r="B2" s="14" t="s">
        <v>0</v>
      </c>
      <c r="C2" s="14" t="s">
        <v>2</v>
      </c>
      <c r="D2" s="14" t="s">
        <v>3</v>
      </c>
      <c r="E2" s="15" t="s">
        <v>11</v>
      </c>
    </row>
    <row r="3" spans="1:5" s="8" customFormat="1" ht="31.5" customHeight="1" x14ac:dyDescent="0.25">
      <c r="A3" s="16">
        <v>1</v>
      </c>
      <c r="B3" s="83" t="s">
        <v>124</v>
      </c>
      <c r="C3" s="83" t="s">
        <v>120</v>
      </c>
      <c r="D3" s="7" t="s">
        <v>123</v>
      </c>
      <c r="E3" s="17"/>
    </row>
    <row r="4" spans="1:5" s="8" customFormat="1" ht="47.25" x14ac:dyDescent="0.25">
      <c r="A4" s="16">
        <v>2</v>
      </c>
      <c r="B4" s="84"/>
      <c r="C4" s="84"/>
      <c r="D4" s="11" t="s">
        <v>121</v>
      </c>
      <c r="E4" s="17"/>
    </row>
    <row r="5" spans="1:5" s="8" customFormat="1" ht="63.75" thickBot="1" x14ac:dyDescent="0.3">
      <c r="A5" s="21">
        <v>3</v>
      </c>
      <c r="B5" s="85"/>
      <c r="C5" s="85"/>
      <c r="D5" s="81" t="s">
        <v>122</v>
      </c>
      <c r="E5" s="82">
        <v>43171</v>
      </c>
    </row>
    <row r="6" spans="1:5" x14ac:dyDescent="0.25">
      <c r="A6" s="12"/>
      <c r="B6" s="12"/>
      <c r="C6" s="12"/>
      <c r="D6" s="12"/>
    </row>
    <row r="7" spans="1:5" x14ac:dyDescent="0.25">
      <c r="A7" s="12"/>
      <c r="B7" s="12"/>
      <c r="C7" s="12"/>
      <c r="D7" s="12"/>
    </row>
    <row r="8" spans="1:5" x14ac:dyDescent="0.25">
      <c r="A8" s="12"/>
      <c r="B8" s="12"/>
      <c r="C8" s="12"/>
      <c r="D8" s="12"/>
    </row>
    <row r="9" spans="1:5" x14ac:dyDescent="0.25">
      <c r="A9" s="12"/>
      <c r="B9" s="12"/>
      <c r="C9" s="12"/>
      <c r="D9" s="12"/>
    </row>
    <row r="10" spans="1:5" x14ac:dyDescent="0.25">
      <c r="A10" s="12"/>
      <c r="B10" s="12"/>
      <c r="C10" s="12"/>
      <c r="D10" s="12"/>
    </row>
    <row r="11" spans="1:5" x14ac:dyDescent="0.25">
      <c r="A11" s="12"/>
      <c r="B11" s="12"/>
      <c r="C11" s="12"/>
      <c r="D11" s="12"/>
    </row>
    <row r="12" spans="1:5" x14ac:dyDescent="0.25">
      <c r="A12" s="12"/>
      <c r="B12" s="12"/>
      <c r="C12" s="12"/>
      <c r="D12" s="12"/>
    </row>
    <row r="13" spans="1:5" x14ac:dyDescent="0.25">
      <c r="A13" s="12"/>
      <c r="B13" s="12"/>
      <c r="C13" s="12"/>
      <c r="D13" s="12"/>
    </row>
  </sheetData>
  <mergeCells count="1">
    <mergeCell ref="B1:E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2" workbookViewId="0">
      <selection activeCell="C12" sqref="C12"/>
    </sheetView>
  </sheetViews>
  <sheetFormatPr defaultRowHeight="15" x14ac:dyDescent="0.25"/>
  <cols>
    <col min="1" max="1" width="4.7109375" customWidth="1"/>
    <col min="2" max="2" width="23.140625" customWidth="1"/>
    <col min="3" max="3" width="19.7109375" customWidth="1"/>
    <col min="4" max="4" width="16.28515625" customWidth="1"/>
    <col min="5" max="5" width="23.5703125" customWidth="1"/>
    <col min="6" max="6" width="17.42578125" customWidth="1"/>
    <col min="7" max="7" width="19.5703125" customWidth="1"/>
  </cols>
  <sheetData>
    <row r="1" spans="1:7" x14ac:dyDescent="0.25">
      <c r="B1" s="1" t="s">
        <v>4</v>
      </c>
    </row>
    <row r="2" spans="1:7" s="24" customFormat="1" ht="21" thickBot="1" x14ac:dyDescent="0.35">
      <c r="A2" s="24" t="s">
        <v>14</v>
      </c>
      <c r="B2" s="37"/>
      <c r="C2" s="38"/>
      <c r="D2" s="38"/>
      <c r="E2" s="38"/>
      <c r="F2" s="38"/>
    </row>
    <row r="3" spans="1:7" s="19" customFormat="1" ht="78.75" customHeight="1" x14ac:dyDescent="0.25">
      <c r="A3" s="40" t="s">
        <v>10</v>
      </c>
      <c r="B3" s="39" t="s">
        <v>0</v>
      </c>
      <c r="C3" s="41" t="s">
        <v>116</v>
      </c>
      <c r="D3" s="41" t="s">
        <v>117</v>
      </c>
      <c r="E3" s="41" t="s">
        <v>106</v>
      </c>
      <c r="F3" s="41" t="s">
        <v>107</v>
      </c>
      <c r="G3" s="42" t="s">
        <v>118</v>
      </c>
    </row>
    <row r="4" spans="1:7" s="8" customFormat="1" ht="31.5" x14ac:dyDescent="0.25">
      <c r="A4" s="16">
        <v>1</v>
      </c>
      <c r="B4" s="20" t="s">
        <v>119</v>
      </c>
      <c r="C4" s="7">
        <v>6</v>
      </c>
      <c r="D4" s="7">
        <v>172</v>
      </c>
      <c r="E4" s="7">
        <v>30</v>
      </c>
      <c r="F4" s="7">
        <v>0</v>
      </c>
      <c r="G4" s="17">
        <v>0</v>
      </c>
    </row>
    <row r="5" spans="1:7" s="8" customFormat="1" ht="16.5" thickBot="1" x14ac:dyDescent="0.3">
      <c r="A5" s="21"/>
      <c r="B5" s="22" t="s">
        <v>16</v>
      </c>
      <c r="C5" s="22">
        <f>SUM(C4:C4)</f>
        <v>6</v>
      </c>
      <c r="D5" s="22">
        <f>SUM(D4:D4)</f>
        <v>172</v>
      </c>
      <c r="E5" s="22">
        <f>SUM(E4:E4)</f>
        <v>30</v>
      </c>
      <c r="F5" s="22">
        <f>SUM(F4:F4)</f>
        <v>0</v>
      </c>
      <c r="G5" s="22">
        <f>SUM(G4:G4)</f>
        <v>0</v>
      </c>
    </row>
    <row r="6" spans="1:7" ht="15.75" x14ac:dyDescent="0.25">
      <c r="A6" s="12"/>
      <c r="B6" s="12"/>
      <c r="C6" s="12"/>
      <c r="D6" s="12"/>
      <c r="E6" s="12"/>
      <c r="F6" s="12"/>
      <c r="G6" s="8"/>
    </row>
    <row r="7" spans="1:7" x14ac:dyDescent="0.25">
      <c r="A7" s="12"/>
      <c r="B7" s="12"/>
      <c r="C7" s="12"/>
      <c r="D7" s="12"/>
      <c r="E7" s="12"/>
      <c r="F7" s="12"/>
    </row>
    <row r="8" spans="1:7" x14ac:dyDescent="0.25">
      <c r="A8" s="12"/>
      <c r="B8" s="12"/>
      <c r="C8" s="12"/>
      <c r="D8" s="12"/>
      <c r="E8" s="12"/>
      <c r="F8" s="12"/>
    </row>
    <row r="9" spans="1:7" x14ac:dyDescent="0.25">
      <c r="A9" s="12"/>
      <c r="B9" s="12"/>
      <c r="C9" s="12"/>
      <c r="D9" s="12"/>
      <c r="E9" s="12"/>
      <c r="F9" s="12"/>
    </row>
    <row r="10" spans="1:7" x14ac:dyDescent="0.25">
      <c r="A10" s="12"/>
      <c r="B10" s="12"/>
      <c r="C10" s="12"/>
      <c r="D10" s="12"/>
      <c r="E10" s="12"/>
      <c r="F10" s="12"/>
    </row>
    <row r="11" spans="1:7" x14ac:dyDescent="0.25">
      <c r="A11" s="12"/>
      <c r="B11" s="12"/>
      <c r="C11" s="12"/>
      <c r="D11" s="12"/>
      <c r="E11" s="12"/>
      <c r="F11" s="12"/>
    </row>
    <row r="12" spans="1:7" x14ac:dyDescent="0.25">
      <c r="A12" s="12"/>
      <c r="B12" s="12"/>
      <c r="C12" s="12"/>
      <c r="D12" s="12"/>
      <c r="E12" s="12"/>
      <c r="F12" s="12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workbookViewId="0">
      <pane xSplit="2" ySplit="3" topLeftCell="E4" activePane="bottomRight" state="frozen"/>
      <selection pane="topRight" activeCell="C1" sqref="C1"/>
      <selection pane="bottomLeft" activeCell="A5" sqref="A5"/>
      <selection pane="bottomRight" activeCell="M4" sqref="M4"/>
    </sheetView>
  </sheetViews>
  <sheetFormatPr defaultRowHeight="15" x14ac:dyDescent="0.25"/>
  <cols>
    <col min="1" max="1" width="4.140625" customWidth="1"/>
    <col min="2" max="2" width="16.140625" customWidth="1"/>
    <col min="3" max="3" width="15.85546875" customWidth="1"/>
    <col min="4" max="5" width="20.42578125" customWidth="1"/>
    <col min="6" max="7" width="16.140625" customWidth="1"/>
    <col min="8" max="9" width="20.28515625" customWidth="1"/>
    <col min="10" max="11" width="16" customWidth="1"/>
    <col min="12" max="12" width="34" customWidth="1"/>
    <col min="13" max="13" width="31.140625" customWidth="1"/>
  </cols>
  <sheetData>
    <row r="1" spans="1:14" s="8" customFormat="1" ht="21.75" customHeight="1" thickBot="1" x14ac:dyDescent="0.35">
      <c r="B1" s="95" t="s">
        <v>110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s="19" customFormat="1" ht="15.75" customHeight="1" x14ac:dyDescent="0.25">
      <c r="A2" s="90" t="s">
        <v>10</v>
      </c>
      <c r="B2" s="89" t="s">
        <v>0</v>
      </c>
      <c r="C2" s="93" t="s">
        <v>108</v>
      </c>
      <c r="D2" s="89" t="s">
        <v>5</v>
      </c>
      <c r="E2" s="89"/>
      <c r="F2" s="89"/>
      <c r="G2" s="89"/>
      <c r="H2" s="89"/>
      <c r="I2" s="89"/>
      <c r="J2" s="89"/>
      <c r="K2" s="39"/>
      <c r="L2" s="39"/>
      <c r="M2" s="43"/>
    </row>
    <row r="3" spans="1:14" s="19" customFormat="1" ht="39.75" customHeight="1" x14ac:dyDescent="0.25">
      <c r="A3" s="91"/>
      <c r="B3" s="92"/>
      <c r="C3" s="94"/>
      <c r="D3" s="3" t="s">
        <v>30</v>
      </c>
      <c r="E3" s="3" t="s">
        <v>34</v>
      </c>
      <c r="F3" s="3" t="s">
        <v>31</v>
      </c>
      <c r="G3" s="3" t="s">
        <v>35</v>
      </c>
      <c r="H3" s="3" t="s">
        <v>32</v>
      </c>
      <c r="I3" s="3" t="s">
        <v>36</v>
      </c>
      <c r="J3" s="3" t="s">
        <v>33</v>
      </c>
      <c r="K3" s="3" t="s">
        <v>37</v>
      </c>
      <c r="L3" s="44" t="s">
        <v>6</v>
      </c>
      <c r="M3" s="45" t="s">
        <v>7</v>
      </c>
    </row>
    <row r="4" spans="1:14" s="56" customFormat="1" ht="147.75" customHeight="1" x14ac:dyDescent="0.25">
      <c r="A4" s="26">
        <v>1</v>
      </c>
      <c r="B4" s="25" t="s">
        <v>125</v>
      </c>
      <c r="C4" s="57">
        <v>30</v>
      </c>
      <c r="D4" s="58">
        <v>0</v>
      </c>
      <c r="E4" s="58">
        <v>0</v>
      </c>
      <c r="F4" s="57">
        <v>10</v>
      </c>
      <c r="G4" s="57">
        <f>F4/C4*100</f>
        <v>33.333333333333329</v>
      </c>
      <c r="H4" s="57">
        <v>15</v>
      </c>
      <c r="I4" s="57">
        <v>50</v>
      </c>
      <c r="J4" s="57">
        <v>5</v>
      </c>
      <c r="K4" s="57">
        <f>J4/C4*100</f>
        <v>16.666666666666664</v>
      </c>
      <c r="L4" s="25" t="s">
        <v>126</v>
      </c>
      <c r="M4" s="59" t="s">
        <v>127</v>
      </c>
    </row>
    <row r="5" spans="1:14" s="56" customFormat="1" ht="58.5" customHeight="1" thickBot="1" x14ac:dyDescent="0.3">
      <c r="A5" s="53"/>
      <c r="B5" s="54" t="s">
        <v>16</v>
      </c>
      <c r="C5" s="54">
        <f>SUM(C4:C4)</f>
        <v>30</v>
      </c>
      <c r="D5" s="54">
        <f>SUM(D4:D4)</f>
        <v>0</v>
      </c>
      <c r="E5" s="54">
        <f>(AVERAGE(E4:E4))</f>
        <v>0</v>
      </c>
      <c r="F5" s="54">
        <f>SUM(F4:F4)</f>
        <v>10</v>
      </c>
      <c r="G5" s="54">
        <f>(AVERAGE(G4:G4))</f>
        <v>33.333333333333329</v>
      </c>
      <c r="H5" s="54">
        <f>SUM(H4:H4)</f>
        <v>15</v>
      </c>
      <c r="I5" s="54">
        <f>(AVERAGE(I4:I4))</f>
        <v>50</v>
      </c>
      <c r="J5" s="54">
        <f>SUM(J4:J4)</f>
        <v>5</v>
      </c>
      <c r="K5" s="54">
        <f>(AVERAGE(K4:K4))</f>
        <v>16.666666666666664</v>
      </c>
      <c r="L5" s="54"/>
      <c r="M5" s="55"/>
    </row>
    <row r="6" spans="1:14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</sheetData>
  <mergeCells count="5">
    <mergeCell ref="D2:J2"/>
    <mergeCell ref="A2:A3"/>
    <mergeCell ref="B2:B3"/>
    <mergeCell ref="C2:C3"/>
    <mergeCell ref="B1:N1"/>
  </mergeCells>
  <pageMargins left="0.7" right="0.7" top="0.75" bottom="0.75" header="0.3" footer="0.3"/>
  <pageSetup paperSize="9" scale="5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sqref="A1:AU4"/>
    </sheetView>
  </sheetViews>
  <sheetFormatPr defaultRowHeight="15" x14ac:dyDescent="0.25"/>
  <cols>
    <col min="1" max="1" width="3.85546875" customWidth="1"/>
    <col min="2" max="2" width="17.140625" customWidth="1"/>
    <col min="3" max="3" width="15.42578125" customWidth="1"/>
    <col min="4" max="5" width="5.7109375" customWidth="1"/>
    <col min="6" max="6" width="5" customWidth="1"/>
    <col min="7" max="7" width="4.85546875" customWidth="1"/>
    <col min="8" max="9" width="5.28515625" customWidth="1"/>
    <col min="10" max="10" width="5.42578125" customWidth="1"/>
    <col min="11" max="11" width="6" customWidth="1"/>
    <col min="12" max="12" width="5.28515625" customWidth="1"/>
    <col min="13" max="13" width="5" customWidth="1"/>
    <col min="14" max="15" width="5.140625" customWidth="1"/>
    <col min="16" max="16" width="6.140625" customWidth="1"/>
    <col min="17" max="17" width="5.85546875" customWidth="1"/>
    <col min="18" max="18" width="5.42578125" customWidth="1"/>
    <col min="19" max="19" width="5.7109375" customWidth="1"/>
    <col min="20" max="20" width="5.85546875" customWidth="1"/>
    <col min="21" max="22" width="5.5703125" customWidth="1"/>
    <col min="23" max="23" width="5.140625" customWidth="1"/>
    <col min="24" max="24" width="4.85546875" customWidth="1"/>
    <col min="25" max="25" width="5" customWidth="1"/>
    <col min="26" max="26" width="4.85546875" customWidth="1"/>
    <col min="27" max="29" width="5.28515625" customWidth="1"/>
    <col min="30" max="42" width="5.5703125" customWidth="1"/>
    <col min="43" max="43" width="4.85546875" customWidth="1"/>
    <col min="44" max="45" width="5.5703125" customWidth="1"/>
    <col min="46" max="46" width="41.42578125" customWidth="1"/>
    <col min="47" max="47" width="37.140625" customWidth="1"/>
  </cols>
  <sheetData>
    <row r="1" spans="1:47" ht="18.75" customHeight="1" thickBot="1" x14ac:dyDescent="0.35">
      <c r="A1" s="62"/>
      <c r="B1" s="24" t="s">
        <v>8</v>
      </c>
      <c r="C1" s="63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</row>
    <row r="2" spans="1:47" s="19" customFormat="1" ht="186.75" customHeight="1" x14ac:dyDescent="0.25">
      <c r="A2" s="46" t="s">
        <v>10</v>
      </c>
      <c r="B2" s="47" t="s">
        <v>0</v>
      </c>
      <c r="C2" s="48" t="s">
        <v>109</v>
      </c>
      <c r="D2" s="49" t="s">
        <v>38</v>
      </c>
      <c r="E2" s="49" t="s">
        <v>74</v>
      </c>
      <c r="F2" s="49" t="s">
        <v>39</v>
      </c>
      <c r="G2" s="49" t="s">
        <v>75</v>
      </c>
      <c r="H2" s="49" t="s">
        <v>40</v>
      </c>
      <c r="I2" s="49" t="s">
        <v>76</v>
      </c>
      <c r="J2" s="49" t="s">
        <v>41</v>
      </c>
      <c r="K2" s="49" t="s">
        <v>77</v>
      </c>
      <c r="L2" s="49" t="s">
        <v>42</v>
      </c>
      <c r="M2" s="49" t="s">
        <v>78</v>
      </c>
      <c r="N2" s="49" t="s">
        <v>43</v>
      </c>
      <c r="O2" s="49" t="s">
        <v>93</v>
      </c>
      <c r="P2" s="49" t="s">
        <v>44</v>
      </c>
      <c r="Q2" s="49" t="s">
        <v>79</v>
      </c>
      <c r="R2" s="49" t="s">
        <v>45</v>
      </c>
      <c r="S2" s="49" t="s">
        <v>80</v>
      </c>
      <c r="T2" s="49" t="s">
        <v>46</v>
      </c>
      <c r="U2" s="49" t="s">
        <v>81</v>
      </c>
      <c r="V2" s="49" t="s">
        <v>47</v>
      </c>
      <c r="W2" s="49" t="s">
        <v>82</v>
      </c>
      <c r="X2" s="49" t="s">
        <v>48</v>
      </c>
      <c r="Y2" s="49" t="s">
        <v>83</v>
      </c>
      <c r="Z2" s="49" t="s">
        <v>49</v>
      </c>
      <c r="AA2" s="49" t="s">
        <v>84</v>
      </c>
      <c r="AB2" s="49" t="s">
        <v>50</v>
      </c>
      <c r="AC2" s="49" t="s">
        <v>85</v>
      </c>
      <c r="AD2" s="49" t="s">
        <v>51</v>
      </c>
      <c r="AE2" s="49" t="s">
        <v>86</v>
      </c>
      <c r="AF2" s="49" t="s">
        <v>52</v>
      </c>
      <c r="AG2" s="49" t="s">
        <v>87</v>
      </c>
      <c r="AH2" s="49" t="s">
        <v>53</v>
      </c>
      <c r="AI2" s="49" t="s">
        <v>88</v>
      </c>
      <c r="AJ2" s="49" t="s">
        <v>55</v>
      </c>
      <c r="AK2" s="49" t="s">
        <v>89</v>
      </c>
      <c r="AL2" s="49" t="s">
        <v>56</v>
      </c>
      <c r="AM2" s="49" t="s">
        <v>90</v>
      </c>
      <c r="AN2" s="49" t="s">
        <v>54</v>
      </c>
      <c r="AO2" s="49" t="s">
        <v>91</v>
      </c>
      <c r="AP2" s="49" t="s">
        <v>57</v>
      </c>
      <c r="AQ2" s="49" t="s">
        <v>92</v>
      </c>
      <c r="AR2" s="50" t="s">
        <v>103</v>
      </c>
      <c r="AS2" s="50" t="s">
        <v>104</v>
      </c>
      <c r="AT2" s="28" t="s">
        <v>6</v>
      </c>
      <c r="AU2" s="29" t="s">
        <v>7</v>
      </c>
    </row>
    <row r="3" spans="1:47" ht="62.25" customHeight="1" x14ac:dyDescent="0.25">
      <c r="A3" s="64">
        <v>1</v>
      </c>
      <c r="B3" s="64" t="s">
        <v>124</v>
      </c>
      <c r="C3" s="65">
        <v>30</v>
      </c>
      <c r="D3" s="66">
        <v>0</v>
      </c>
      <c r="E3" s="67">
        <f t="shared" ref="E3" si="0">D3/C3*100</f>
        <v>0</v>
      </c>
      <c r="F3" s="66">
        <v>0</v>
      </c>
      <c r="G3" s="67">
        <f t="shared" ref="G3" si="1">F3/C3*100</f>
        <v>0</v>
      </c>
      <c r="H3" s="66">
        <v>2</v>
      </c>
      <c r="I3" s="67">
        <f>H3/C3*100</f>
        <v>6.666666666666667</v>
      </c>
      <c r="J3" s="66">
        <v>0</v>
      </c>
      <c r="K3" s="67">
        <f t="shared" ref="K3" si="2">J3/C3*100</f>
        <v>0</v>
      </c>
      <c r="L3" s="66">
        <v>2</v>
      </c>
      <c r="M3" s="67">
        <f>L3/C3*100</f>
        <v>6.666666666666667</v>
      </c>
      <c r="N3" s="66">
        <v>1</v>
      </c>
      <c r="O3" s="67">
        <f>N3/C3*100</f>
        <v>3.3333333333333335</v>
      </c>
      <c r="P3" s="66">
        <v>2</v>
      </c>
      <c r="Q3" s="67">
        <f>P3/C3*100</f>
        <v>6.666666666666667</v>
      </c>
      <c r="R3" s="66">
        <v>1</v>
      </c>
      <c r="S3" s="67">
        <f>R3/C3*100</f>
        <v>3.3333333333333335</v>
      </c>
      <c r="T3" s="66">
        <v>1</v>
      </c>
      <c r="U3" s="67">
        <f>T3/C3*100</f>
        <v>3.3333333333333335</v>
      </c>
      <c r="V3" s="66">
        <v>0</v>
      </c>
      <c r="W3" s="67">
        <f t="shared" ref="W3" si="3">V3/C3*100</f>
        <v>0</v>
      </c>
      <c r="X3" s="66">
        <v>1</v>
      </c>
      <c r="Y3" s="67">
        <f>X3/C3*100</f>
        <v>3.3333333333333335</v>
      </c>
      <c r="Z3" s="66">
        <v>0</v>
      </c>
      <c r="AA3" s="67">
        <f>Z3/C3*100</f>
        <v>0</v>
      </c>
      <c r="AB3" s="66">
        <v>0</v>
      </c>
      <c r="AC3" s="67">
        <f t="shared" ref="AC3" si="4">AB3/C3*100</f>
        <v>0</v>
      </c>
      <c r="AD3" s="66">
        <v>0</v>
      </c>
      <c r="AE3" s="67">
        <f t="shared" ref="AE3" si="5">AD3/C3*100</f>
        <v>0</v>
      </c>
      <c r="AF3" s="66">
        <v>1</v>
      </c>
      <c r="AG3" s="67">
        <f>AF3/C3*100</f>
        <v>3.3333333333333335</v>
      </c>
      <c r="AH3" s="66">
        <v>0</v>
      </c>
      <c r="AI3" s="67">
        <f t="shared" ref="AI3" si="6">AH3/C3*100</f>
        <v>0</v>
      </c>
      <c r="AJ3" s="67">
        <v>0</v>
      </c>
      <c r="AK3" s="67">
        <f t="shared" ref="AK3" si="7">AJ3/C3*100</f>
        <v>0</v>
      </c>
      <c r="AL3" s="67">
        <v>0</v>
      </c>
      <c r="AM3" s="67">
        <f>AL3/C3*100</f>
        <v>0</v>
      </c>
      <c r="AN3" s="67">
        <v>0</v>
      </c>
      <c r="AO3" s="67">
        <f t="shared" ref="AO3" si="8">AN3/C3*100</f>
        <v>0</v>
      </c>
      <c r="AP3" s="67">
        <v>9</v>
      </c>
      <c r="AQ3" s="67">
        <f t="shared" ref="AQ3" si="9">AP3/C3*100</f>
        <v>30</v>
      </c>
      <c r="AR3" s="67">
        <v>10</v>
      </c>
      <c r="AS3" s="67">
        <f t="shared" ref="AS3" si="10">AR3/C3*100</f>
        <v>33.333333333333329</v>
      </c>
      <c r="AT3" s="65" t="s">
        <v>128</v>
      </c>
      <c r="AU3" s="65" t="s">
        <v>129</v>
      </c>
    </row>
    <row r="4" spans="1:47" ht="15" customHeight="1" x14ac:dyDescent="0.25">
      <c r="A4" s="68" t="s">
        <v>13</v>
      </c>
      <c r="B4" s="69" t="s">
        <v>15</v>
      </c>
      <c r="C4" s="69">
        <f>SUM(C3:C3)</f>
        <v>30</v>
      </c>
      <c r="D4" s="69">
        <f>SUM(D3:D3)</f>
        <v>0</v>
      </c>
      <c r="E4" s="70">
        <f>(AVERAGE(E3:E3))</f>
        <v>0</v>
      </c>
      <c r="F4" s="70">
        <f>SUM(F3:F3)</f>
        <v>0</v>
      </c>
      <c r="G4" s="70">
        <f>(AVERAGE(G3:G3))</f>
        <v>0</v>
      </c>
      <c r="H4" s="70">
        <f>SUM(H3:H3)</f>
        <v>2</v>
      </c>
      <c r="I4" s="70">
        <f>(AVERAGE(I3:I3))</f>
        <v>6.666666666666667</v>
      </c>
      <c r="J4" s="70">
        <f>SUM(J3:J3)</f>
        <v>0</v>
      </c>
      <c r="K4" s="70">
        <f>(AVERAGE(K3:K3))</f>
        <v>0</v>
      </c>
      <c r="L4" s="70">
        <f xml:space="preserve"> SUM(L3:L3)</f>
        <v>2</v>
      </c>
      <c r="M4" s="70">
        <f>(AVERAGE(M3:M3))</f>
        <v>6.666666666666667</v>
      </c>
      <c r="N4" s="70">
        <f>SUM(N3:N3)</f>
        <v>1</v>
      </c>
      <c r="O4" s="70">
        <f>(AVERAGE(O3:O3))</f>
        <v>3.3333333333333335</v>
      </c>
      <c r="P4" s="70">
        <f>SUM(P3:P3)</f>
        <v>2</v>
      </c>
      <c r="Q4" s="70">
        <f>(AVERAGE(Q3:Q3))</f>
        <v>6.666666666666667</v>
      </c>
      <c r="R4" s="70">
        <f>SUM(R3:R3)</f>
        <v>1</v>
      </c>
      <c r="S4" s="70">
        <f>(AVERAGE(S3:S3))</f>
        <v>3.3333333333333335</v>
      </c>
      <c r="T4" s="70">
        <f>SUM(T3:T3)</f>
        <v>1</v>
      </c>
      <c r="U4" s="70">
        <f>(AVERAGE(U3:U3))</f>
        <v>3.3333333333333335</v>
      </c>
      <c r="V4" s="70">
        <f>SUM(V3:V3)</f>
        <v>0</v>
      </c>
      <c r="W4" s="70">
        <f>(AVERAGE(W3:W3))</f>
        <v>0</v>
      </c>
      <c r="X4" s="70">
        <f>SUM(X3:X3)</f>
        <v>1</v>
      </c>
      <c r="Y4" s="70">
        <f>(AVERAGE(Y3:Y3))</f>
        <v>3.3333333333333335</v>
      </c>
      <c r="Z4" s="70">
        <f>SUM(Z3:Z3)</f>
        <v>0</v>
      </c>
      <c r="AA4" s="70">
        <f>(AVERAGE(AA3:AA3))</f>
        <v>0</v>
      </c>
      <c r="AB4" s="70">
        <f>SUM(AB3:AB3)</f>
        <v>0</v>
      </c>
      <c r="AC4" s="70">
        <f>(AVERAGE(AC3:AC3))</f>
        <v>0</v>
      </c>
      <c r="AD4" s="70">
        <f>SUM(AD3:AD3)</f>
        <v>0</v>
      </c>
      <c r="AE4" s="70">
        <f>(AVERAGE(AE3:AE3))</f>
        <v>0</v>
      </c>
      <c r="AF4" s="70">
        <f>SUM(AF3:AF3)</f>
        <v>1</v>
      </c>
      <c r="AG4" s="70">
        <f>(AVERAGE(AG3:AG3))</f>
        <v>3.3333333333333335</v>
      </c>
      <c r="AH4" s="70">
        <f>SUM(AH3:AH3)</f>
        <v>0</v>
      </c>
      <c r="AI4" s="70">
        <f>(AVERAGE(AI3:AI3))</f>
        <v>0</v>
      </c>
      <c r="AJ4" s="70">
        <f>SUM(AJ3:AJ3)</f>
        <v>0</v>
      </c>
      <c r="AK4" s="70">
        <f>(AVERAGE(AK3:AK3))</f>
        <v>0</v>
      </c>
      <c r="AL4" s="70">
        <f>SUM(AL3:AL3)</f>
        <v>0</v>
      </c>
      <c r="AM4" s="70">
        <f>(AVERAGE(AM3:AM3))</f>
        <v>0</v>
      </c>
      <c r="AN4" s="70">
        <f>SUM(AN3:AN3)</f>
        <v>0</v>
      </c>
      <c r="AO4" s="70">
        <f>(AVERAGE(AO3:AO3))</f>
        <v>0</v>
      </c>
      <c r="AP4" s="70">
        <f>SUM(AP3:AP3)</f>
        <v>9</v>
      </c>
      <c r="AQ4" s="70">
        <f>(AVERAGE(AQ3:AQ3))</f>
        <v>30</v>
      </c>
      <c r="AR4" s="70">
        <f>SUM(AR3:AR3)</f>
        <v>10</v>
      </c>
      <c r="AS4" s="70">
        <f>(AVERAGE(AS3:AS3))</f>
        <v>33.333333333333329</v>
      </c>
      <c r="AT4" s="68"/>
      <c r="AU4" s="65"/>
    </row>
    <row r="5" spans="1:47" ht="0.75" customHeight="1" x14ac:dyDescent="0.25">
      <c r="A5" s="68">
        <v>7</v>
      </c>
      <c r="B5" s="68"/>
      <c r="C5" s="71">
        <f>SUM(D5:AR5)</f>
        <v>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6" t="s">
        <v>12</v>
      </c>
    </row>
    <row r="6" spans="1:47" ht="0.75" customHeight="1" x14ac:dyDescent="0.25">
      <c r="A6" s="5"/>
      <c r="B6" s="5"/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6"/>
    </row>
    <row r="7" spans="1:47" s="12" customFormat="1" x14ac:dyDescent="0.25">
      <c r="C7" s="27"/>
    </row>
    <row r="8" spans="1:47" s="12" customFormat="1" x14ac:dyDescent="0.25"/>
    <row r="9" spans="1:47" s="12" customFormat="1" x14ac:dyDescent="0.25"/>
    <row r="10" spans="1:47" s="12" customFormat="1" x14ac:dyDescent="0.25"/>
    <row r="11" spans="1:47" s="12" customFormat="1" x14ac:dyDescent="0.25"/>
    <row r="12" spans="1:47" s="12" customFormat="1" x14ac:dyDescent="0.25"/>
    <row r="13" spans="1:47" s="12" customFormat="1" x14ac:dyDescent="0.25"/>
    <row r="14" spans="1:47" s="12" customFormat="1" x14ac:dyDescent="0.25"/>
    <row r="15" spans="1:47" s="12" customFormat="1" x14ac:dyDescent="0.25"/>
    <row r="16" spans="1:47" s="12" customFormat="1" x14ac:dyDescent="0.25"/>
    <row r="17" s="12" customFormat="1" x14ac:dyDescent="0.25"/>
    <row r="18" s="12" customFormat="1" x14ac:dyDescent="0.25"/>
    <row r="19" s="12" customFormat="1" x14ac:dyDescent="0.25"/>
    <row r="20" s="12" customFormat="1" x14ac:dyDescent="0.25"/>
    <row r="21" s="12" customFormat="1" x14ac:dyDescent="0.25"/>
  </sheetData>
  <pageMargins left="0.23622047244094491" right="0.23622047244094491" top="0.74803149606299213" bottom="0.74803149606299213" header="0.31496062992125984" footer="0.31496062992125984"/>
  <pageSetup paperSize="9" scale="81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G4" sqref="G4"/>
    </sheetView>
  </sheetViews>
  <sheetFormatPr defaultRowHeight="15" x14ac:dyDescent="0.25"/>
  <cols>
    <col min="1" max="1" width="5.42578125" style="62" customWidth="1"/>
    <col min="2" max="2" width="29.28515625" style="62" customWidth="1"/>
    <col min="3" max="3" width="11.28515625" style="62" customWidth="1"/>
    <col min="4" max="4" width="14" style="62" customWidth="1"/>
    <col min="5" max="5" width="14.140625" style="62" customWidth="1"/>
    <col min="6" max="6" width="12" style="62" customWidth="1"/>
    <col min="7" max="7" width="12.28515625" style="62" customWidth="1"/>
    <col min="8" max="8" width="11" style="62" customWidth="1"/>
    <col min="9" max="9" width="11.28515625" style="62" customWidth="1"/>
    <col min="10" max="11" width="13.85546875" style="62" customWidth="1"/>
    <col min="12" max="12" width="12" style="62" customWidth="1"/>
    <col min="13" max="13" width="10.7109375" style="62" customWidth="1"/>
    <col min="14" max="14" width="12.140625" style="62" customWidth="1"/>
    <col min="15" max="15" width="10.5703125" style="62" customWidth="1"/>
    <col min="16" max="16" width="30.42578125" style="62" customWidth="1"/>
    <col min="17" max="17" width="30.28515625" style="62" customWidth="1"/>
    <col min="18" max="16384" width="9.140625" style="62"/>
  </cols>
  <sheetData>
    <row r="1" spans="1:17" ht="21" thickBot="1" x14ac:dyDescent="0.35">
      <c r="B1" s="24" t="s">
        <v>9</v>
      </c>
      <c r="C1" s="24"/>
    </row>
    <row r="2" spans="1:17" s="19" customFormat="1" ht="82.5" customHeight="1" x14ac:dyDescent="0.25">
      <c r="A2" s="40" t="s">
        <v>10</v>
      </c>
      <c r="B2" s="60" t="s">
        <v>0</v>
      </c>
      <c r="C2" s="61" t="s">
        <v>109</v>
      </c>
      <c r="D2" s="61" t="s">
        <v>58</v>
      </c>
      <c r="E2" s="61" t="s">
        <v>66</v>
      </c>
      <c r="F2" s="61" t="s">
        <v>59</v>
      </c>
      <c r="G2" s="61" t="s">
        <v>64</v>
      </c>
      <c r="H2" s="61" t="s">
        <v>60</v>
      </c>
      <c r="I2" s="61" t="s">
        <v>95</v>
      </c>
      <c r="J2" s="61" t="s">
        <v>61</v>
      </c>
      <c r="K2" s="61" t="s">
        <v>65</v>
      </c>
      <c r="L2" s="61" t="s">
        <v>62</v>
      </c>
      <c r="M2" s="61" t="s">
        <v>67</v>
      </c>
      <c r="N2" s="61" t="s">
        <v>63</v>
      </c>
      <c r="O2" s="61" t="s">
        <v>94</v>
      </c>
      <c r="P2" s="61" t="s">
        <v>6</v>
      </c>
      <c r="Q2" s="42" t="s">
        <v>7</v>
      </c>
    </row>
    <row r="3" spans="1:17" ht="102" customHeight="1" x14ac:dyDescent="0.25">
      <c r="A3" s="73">
        <v>1</v>
      </c>
      <c r="B3" s="74" t="s">
        <v>124</v>
      </c>
      <c r="C3" s="74">
        <v>30</v>
      </c>
      <c r="D3" s="68">
        <v>6</v>
      </c>
      <c r="E3" s="68">
        <f>D3/C3*100</f>
        <v>20</v>
      </c>
      <c r="F3" s="68">
        <v>9</v>
      </c>
      <c r="G3" s="68">
        <f>F3/C3*100</f>
        <v>30</v>
      </c>
      <c r="H3" s="68">
        <v>9</v>
      </c>
      <c r="I3" s="68">
        <f>H3/C3*100</f>
        <v>30</v>
      </c>
      <c r="J3" s="68">
        <v>5</v>
      </c>
      <c r="K3" s="68">
        <f>J3/C3*100</f>
        <v>16.666666666666664</v>
      </c>
      <c r="L3" s="68">
        <v>1</v>
      </c>
      <c r="M3" s="68">
        <f>L3/C3*100</f>
        <v>3.3333333333333335</v>
      </c>
      <c r="N3" s="68"/>
      <c r="O3" s="68">
        <f>N3/C3*100</f>
        <v>0</v>
      </c>
      <c r="P3" s="79" t="s">
        <v>130</v>
      </c>
      <c r="Q3" s="75" t="s">
        <v>131</v>
      </c>
    </row>
    <row r="4" spans="1:17" ht="19.5" customHeight="1" thickBot="1" x14ac:dyDescent="0.3">
      <c r="A4" s="76" t="s">
        <v>13</v>
      </c>
      <c r="B4" s="77" t="s">
        <v>16</v>
      </c>
      <c r="C4" s="77">
        <f>SUM(C3:C3)</f>
        <v>30</v>
      </c>
      <c r="D4" s="77">
        <f>SUM(D3:D3)</f>
        <v>6</v>
      </c>
      <c r="E4" s="77">
        <f>(AVERAGE(E3:E3))</f>
        <v>20</v>
      </c>
      <c r="F4" s="77">
        <f>SUM(F3:F3)</f>
        <v>9</v>
      </c>
      <c r="G4" s="77">
        <f>(AVERAGE(G3:G3))</f>
        <v>30</v>
      </c>
      <c r="H4" s="77">
        <f>SUM(H3:H3)</f>
        <v>9</v>
      </c>
      <c r="I4" s="77">
        <f>(AVERAGE(I3:I3))</f>
        <v>30</v>
      </c>
      <c r="J4" s="77">
        <f>SUM(J3:J3)</f>
        <v>5</v>
      </c>
      <c r="K4" s="77">
        <f>(AVERAGE(K3:K3))</f>
        <v>16.666666666666664</v>
      </c>
      <c r="L4" s="77">
        <f>SUM(L3:L3)</f>
        <v>1</v>
      </c>
      <c r="M4" s="77">
        <f>(AVERAGE(M3:M3))</f>
        <v>3.3333333333333335</v>
      </c>
      <c r="N4" s="77">
        <f>SUM(N3:N3)</f>
        <v>0</v>
      </c>
      <c r="O4" s="77">
        <f>(AVERAGE(O3:O3))</f>
        <v>0</v>
      </c>
      <c r="P4" s="77"/>
      <c r="Q4" s="78"/>
    </row>
  </sheetData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"/>
  <sheetViews>
    <sheetView workbookViewId="0">
      <pane xSplit="2" ySplit="2" topLeftCell="H3" activePane="bottomRight" state="frozen"/>
      <selection pane="topRight" activeCell="C1" sqref="C1"/>
      <selection pane="bottomLeft" activeCell="A4" sqref="A4"/>
      <selection pane="bottomRight" activeCell="Q3" sqref="Q3"/>
    </sheetView>
  </sheetViews>
  <sheetFormatPr defaultRowHeight="15" x14ac:dyDescent="0.25"/>
  <cols>
    <col min="1" max="1" width="4.42578125" customWidth="1"/>
    <col min="2" max="3" width="16.5703125" customWidth="1"/>
    <col min="4" max="5" width="15.7109375" customWidth="1"/>
    <col min="6" max="7" width="18" customWidth="1"/>
    <col min="8" max="8" width="17.28515625" customWidth="1"/>
    <col min="9" max="9" width="17.85546875" customWidth="1"/>
    <col min="10" max="11" width="20.85546875" customWidth="1"/>
    <col min="12" max="13" width="16.140625" customWidth="1"/>
    <col min="14" max="15" width="18.28515625" customWidth="1"/>
    <col min="16" max="16" width="31.5703125" customWidth="1"/>
    <col min="17" max="17" width="29.5703125" customWidth="1"/>
  </cols>
  <sheetData>
    <row r="1" spans="1:17" ht="21" thickBot="1" x14ac:dyDescent="0.35">
      <c r="B1" s="24" t="s">
        <v>102</v>
      </c>
      <c r="C1" s="24"/>
    </row>
    <row r="2" spans="1:17" ht="63" x14ac:dyDescent="0.25">
      <c r="A2" s="9" t="s">
        <v>10</v>
      </c>
      <c r="B2" s="10" t="s">
        <v>0</v>
      </c>
      <c r="C2" s="51" t="s">
        <v>109</v>
      </c>
      <c r="D2" s="28" t="s">
        <v>96</v>
      </c>
      <c r="E2" s="28" t="s">
        <v>68</v>
      </c>
      <c r="F2" s="28" t="s">
        <v>97</v>
      </c>
      <c r="G2" s="28" t="s">
        <v>69</v>
      </c>
      <c r="H2" s="28" t="s">
        <v>98</v>
      </c>
      <c r="I2" s="28" t="s">
        <v>70</v>
      </c>
      <c r="J2" s="28" t="s">
        <v>99</v>
      </c>
      <c r="K2" s="28" t="s">
        <v>71</v>
      </c>
      <c r="L2" s="28" t="s">
        <v>100</v>
      </c>
      <c r="M2" s="28" t="s">
        <v>72</v>
      </c>
      <c r="N2" s="28" t="s">
        <v>101</v>
      </c>
      <c r="O2" s="28" t="s">
        <v>73</v>
      </c>
      <c r="P2" s="28" t="s">
        <v>6</v>
      </c>
      <c r="Q2" s="29" t="s">
        <v>7</v>
      </c>
    </row>
    <row r="3" spans="1:17" ht="160.5" customHeight="1" x14ac:dyDescent="0.25">
      <c r="A3" s="16">
        <v>1</v>
      </c>
      <c r="B3" s="11" t="s">
        <v>124</v>
      </c>
      <c r="C3" s="11">
        <v>30</v>
      </c>
      <c r="D3" s="7">
        <v>7</v>
      </c>
      <c r="E3" s="7">
        <f>D3/C3*100</f>
        <v>23.333333333333332</v>
      </c>
      <c r="F3" s="7">
        <v>5</v>
      </c>
      <c r="G3" s="7">
        <f>F3/C3*100</f>
        <v>16.666666666666664</v>
      </c>
      <c r="H3" s="7">
        <v>11</v>
      </c>
      <c r="I3" s="7">
        <f>H3/C3*100</f>
        <v>36.666666666666664</v>
      </c>
      <c r="J3" s="7">
        <v>2</v>
      </c>
      <c r="K3" s="7">
        <f>J3/C3*100</f>
        <v>6.666666666666667</v>
      </c>
      <c r="L3" s="7">
        <v>5</v>
      </c>
      <c r="M3" s="7">
        <f>L3/C3*100</f>
        <v>16.666666666666664</v>
      </c>
      <c r="N3" s="7"/>
      <c r="O3" s="7">
        <f>N3/C3*100</f>
        <v>0</v>
      </c>
      <c r="P3" s="25" t="s">
        <v>132</v>
      </c>
      <c r="Q3" s="80" t="s">
        <v>133</v>
      </c>
    </row>
    <row r="4" spans="1:17" ht="26.25" customHeight="1" thickBot="1" x14ac:dyDescent="0.3">
      <c r="A4" s="21"/>
      <c r="B4" s="22" t="s">
        <v>16</v>
      </c>
      <c r="C4" s="22">
        <f>SUM(C3:C3)</f>
        <v>30</v>
      </c>
      <c r="D4" s="22">
        <f>SUM(D3:D3)</f>
        <v>7</v>
      </c>
      <c r="E4" s="18">
        <f>(AVERAGE(E3))</f>
        <v>23.333333333333332</v>
      </c>
      <c r="F4" s="22">
        <f>SUM(F3:F3)</f>
        <v>5</v>
      </c>
      <c r="G4" s="18">
        <f>(AVERAGE(G3))</f>
        <v>16.666666666666664</v>
      </c>
      <c r="H4" s="22">
        <f>SUM(H3:H3)</f>
        <v>11</v>
      </c>
      <c r="I4" s="18">
        <f>(AVERAGE(I3))</f>
        <v>36.666666666666664</v>
      </c>
      <c r="J4" s="22">
        <f>SUM(J3:J3)</f>
        <v>2</v>
      </c>
      <c r="K4" s="18">
        <f>(AVERAGE(K3))</f>
        <v>6.666666666666667</v>
      </c>
      <c r="L4" s="22">
        <f>SUM(L3:L3)</f>
        <v>5</v>
      </c>
      <c r="M4" s="18">
        <f>(AVERAGE(M3))</f>
        <v>16.666666666666664</v>
      </c>
      <c r="N4" s="22">
        <f>SUM(N3:N3)</f>
        <v>0</v>
      </c>
      <c r="O4" s="18">
        <f>(AVERAGE(O3))</f>
        <v>0</v>
      </c>
      <c r="P4" s="22"/>
      <c r="Q4" s="23"/>
    </row>
  </sheetData>
  <pageMargins left="0.25" right="0.25" top="0.75" bottom="0.75" header="0.3" footer="0.3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5"/>
  <sheetViews>
    <sheetView tabSelected="1" topLeftCell="B1" workbookViewId="0">
      <pane xSplit="2" ySplit="3" topLeftCell="D4" activePane="bottomRight" state="frozen"/>
      <selection activeCell="B1" sqref="B1"/>
      <selection pane="topRight" activeCell="D1" sqref="D1"/>
      <selection pane="bottomLeft" activeCell="B5" sqref="B5"/>
      <selection pane="bottomRight" activeCell="B1" sqref="B1:P5"/>
    </sheetView>
  </sheetViews>
  <sheetFormatPr defaultRowHeight="15" x14ac:dyDescent="0.25"/>
  <cols>
    <col min="2" max="2" width="8.85546875" customWidth="1"/>
    <col min="3" max="3" width="30.140625" customWidth="1"/>
    <col min="4" max="5" width="11.42578125" customWidth="1"/>
    <col min="6" max="6" width="9.85546875" customWidth="1"/>
    <col min="7" max="7" width="10.5703125" customWidth="1"/>
    <col min="8" max="8" width="11.28515625" customWidth="1"/>
    <col min="9" max="9" width="11.42578125" customWidth="1"/>
    <col min="10" max="10" width="10.5703125" customWidth="1"/>
    <col min="11" max="11" width="9.85546875" customWidth="1"/>
    <col min="12" max="12" width="10.140625" customWidth="1"/>
    <col min="13" max="13" width="10" customWidth="1"/>
    <col min="14" max="14" width="10.28515625" customWidth="1"/>
    <col min="15" max="15" width="10" customWidth="1"/>
    <col min="16" max="16" width="18.85546875" customWidth="1"/>
  </cols>
  <sheetData>
    <row r="1" spans="1:16" s="35" customFormat="1" ht="42" customHeight="1" x14ac:dyDescent="0.3">
      <c r="A1" s="34" t="s">
        <v>17</v>
      </c>
      <c r="B1" s="99" t="s">
        <v>105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</row>
    <row r="2" spans="1:16" s="35" customFormat="1" ht="46.5" customHeight="1" x14ac:dyDescent="0.25">
      <c r="A2" s="96" t="s">
        <v>10</v>
      </c>
      <c r="B2" s="96" t="s">
        <v>18</v>
      </c>
      <c r="C2" s="96" t="s">
        <v>19</v>
      </c>
      <c r="D2" s="98" t="s">
        <v>20</v>
      </c>
      <c r="E2" s="98"/>
      <c r="F2" s="98"/>
      <c r="G2" s="98"/>
      <c r="H2" s="98"/>
      <c r="I2" s="98"/>
      <c r="J2" s="98"/>
      <c r="K2" s="98"/>
      <c r="L2" s="98"/>
      <c r="M2" s="52"/>
      <c r="N2" s="52"/>
      <c r="O2" s="52"/>
      <c r="P2" s="30" t="s">
        <v>112</v>
      </c>
    </row>
    <row r="3" spans="1:16" s="35" customFormat="1" ht="15.75" x14ac:dyDescent="0.25">
      <c r="A3" s="97"/>
      <c r="B3" s="97"/>
      <c r="C3" s="97"/>
      <c r="D3" s="31" t="s">
        <v>21</v>
      </c>
      <c r="E3" s="31" t="s">
        <v>22</v>
      </c>
      <c r="F3" s="31" t="s">
        <v>23</v>
      </c>
      <c r="G3" s="31" t="s">
        <v>24</v>
      </c>
      <c r="H3" s="31" t="s">
        <v>25</v>
      </c>
      <c r="I3" s="31" t="s">
        <v>26</v>
      </c>
      <c r="J3" s="31" t="s">
        <v>27</v>
      </c>
      <c r="K3" s="31" t="s">
        <v>28</v>
      </c>
      <c r="L3" s="31" t="s">
        <v>29</v>
      </c>
      <c r="M3" s="31" t="s">
        <v>113</v>
      </c>
      <c r="N3" s="31" t="s">
        <v>114</v>
      </c>
      <c r="O3" s="31" t="s">
        <v>115</v>
      </c>
      <c r="P3" s="52"/>
    </row>
    <row r="4" spans="1:16" s="35" customFormat="1" ht="31.5" x14ac:dyDescent="0.25">
      <c r="A4" s="32">
        <v>1</v>
      </c>
      <c r="B4" s="33"/>
      <c r="C4" s="33" t="s">
        <v>124</v>
      </c>
      <c r="D4" s="2">
        <v>2.1</v>
      </c>
      <c r="E4" s="2">
        <v>1.9</v>
      </c>
      <c r="F4" s="87">
        <v>1.7</v>
      </c>
      <c r="G4" s="87">
        <v>1.9</v>
      </c>
      <c r="H4" s="87">
        <v>1.6</v>
      </c>
      <c r="I4" s="87">
        <v>2</v>
      </c>
      <c r="J4" s="87">
        <v>2.1</v>
      </c>
      <c r="K4" s="87">
        <v>2.5</v>
      </c>
      <c r="L4" s="87">
        <v>2.5</v>
      </c>
      <c r="M4" s="87">
        <v>2.2000000000000002</v>
      </c>
      <c r="N4" s="87">
        <v>2.2000000000000002</v>
      </c>
      <c r="O4" s="87">
        <v>2.1</v>
      </c>
      <c r="P4" s="87">
        <v>2</v>
      </c>
    </row>
    <row r="5" spans="1:16" s="35" customFormat="1" ht="31.5" x14ac:dyDescent="0.25">
      <c r="A5" s="32"/>
      <c r="B5" s="33"/>
      <c r="C5" s="36" t="s">
        <v>111</v>
      </c>
      <c r="D5" s="32">
        <f t="shared" ref="D5:L5" si="0">SUM(D3:D4)/5</f>
        <v>0.42000000000000004</v>
      </c>
      <c r="E5" s="32">
        <f t="shared" si="0"/>
        <v>0.38</v>
      </c>
      <c r="F5" s="32">
        <f t="shared" si="0"/>
        <v>0.33999999999999997</v>
      </c>
      <c r="G5" s="32">
        <f t="shared" si="0"/>
        <v>0.38</v>
      </c>
      <c r="H5" s="32">
        <f t="shared" si="0"/>
        <v>0.32</v>
      </c>
      <c r="I5" s="32">
        <f t="shared" si="0"/>
        <v>0.4</v>
      </c>
      <c r="J5" s="32">
        <f t="shared" si="0"/>
        <v>0.42000000000000004</v>
      </c>
      <c r="K5" s="32">
        <f t="shared" si="0"/>
        <v>0.5</v>
      </c>
      <c r="L5" s="32">
        <f t="shared" si="0"/>
        <v>0.5</v>
      </c>
      <c r="M5" s="32">
        <f>SUM(M4:M4)/5</f>
        <v>0.44000000000000006</v>
      </c>
      <c r="N5" s="52"/>
      <c r="O5" s="52"/>
      <c r="P5" s="52"/>
    </row>
    <row r="120" spans="2:3" ht="31.5" customHeight="1" x14ac:dyDescent="0.25">
      <c r="B120" s="2"/>
      <c r="C120" s="86"/>
    </row>
    <row r="121" spans="2:3" ht="1.5" customHeight="1" x14ac:dyDescent="0.25"/>
    <row r="122" spans="2:3" hidden="1" x14ac:dyDescent="0.25"/>
    <row r="123" spans="2:3" hidden="1" x14ac:dyDescent="0.25"/>
    <row r="124" spans="2:3" hidden="1" x14ac:dyDescent="0.25"/>
    <row r="125" spans="2:3" hidden="1" x14ac:dyDescent="0.25"/>
    <row r="126" spans="2:3" hidden="1" x14ac:dyDescent="0.25"/>
    <row r="127" spans="2:3" hidden="1" x14ac:dyDescent="0.25"/>
    <row r="128" spans="2:3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</sheetData>
  <mergeCells count="5">
    <mergeCell ref="B2:B3"/>
    <mergeCell ref="C2:C3"/>
    <mergeCell ref="D2:L2"/>
    <mergeCell ref="A2:A3"/>
    <mergeCell ref="B1:P1"/>
  </mergeCells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Норматив</vt:lpstr>
      <vt:lpstr>Количество классов</vt:lpstr>
      <vt:lpstr>Уровень</vt:lpstr>
      <vt:lpstr>Выбор предмета</vt:lpstr>
      <vt:lpstr>Вид проекта</vt:lpstr>
      <vt:lpstr>Продукт </vt:lpstr>
      <vt:lpstr>Метапредметные  результаты</vt:lpstr>
      <vt:lpstr>'Выбор предмета'!Область_печати</vt:lpstr>
      <vt:lpstr>'Метапредметные  результаты'!Область_печати</vt:lpstr>
    </vt:vector>
  </TitlesOfParts>
  <Company>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Запорожченко Ирина Ивановна</dc:creator>
  <cp:lastModifiedBy>Марина Альбертовна Панасенко</cp:lastModifiedBy>
  <cp:lastPrinted>2018-03-27T03:52:38Z</cp:lastPrinted>
  <dcterms:created xsi:type="dcterms:W3CDTF">2017-03-31T03:44:27Z</dcterms:created>
  <dcterms:modified xsi:type="dcterms:W3CDTF">2018-04-30T02:09:02Z</dcterms:modified>
</cp:coreProperties>
</file>